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57" sheetId="1" r:id="rId1"/>
  </sheets>
  <externalReferences>
    <externalReference r:id="rId2"/>
  </externalReferences>
  <definedNames>
    <definedName name="АДРЕС" localSheetId="0">'ул Николо-Козинская д. 57'!$B$3</definedName>
    <definedName name="АДРЕС">#REF!</definedName>
    <definedName name="АДРЕС2">#REF!</definedName>
    <definedName name="ВХДОЛГ" localSheetId="0">'ул Николо-Козинская д. 57'!$G$9</definedName>
    <definedName name="ВХДОЛГ">#REF!</definedName>
    <definedName name="ВХСАЛЬДО" localSheetId="0">'ул Николо-Козинская д. 57'!$D$9</definedName>
    <definedName name="ВХСАЛЬДО">#REF!</definedName>
    <definedName name="ВХСАЛЬДО3МЕС">#REF!</definedName>
    <definedName name="ДОГОВОР" localSheetId="0">'ул Николо-Козинская д. 57'!$B$4</definedName>
    <definedName name="ДОГОВОР">#REF!</definedName>
    <definedName name="ДОЛГ" localSheetId="0">'ул Николо-Козинская д. 57'!$A$9</definedName>
    <definedName name="ДОЛГ">#REF!</definedName>
    <definedName name="ЗАТРАЧЕНОК" localSheetId="0">'ул Николо-Козинская д. 57'!$D$41</definedName>
    <definedName name="ЗАТРАЧЕНОК">#REF!</definedName>
    <definedName name="ЗАТРАЧЕНОТ" localSheetId="0">'ул Николо-Козинская д. 57'!$D$40</definedName>
    <definedName name="ЗАТРАЧЕНОТ">#REF!</definedName>
    <definedName name="ЗАТРЕМ" localSheetId="0">'ул Николо-Козинская д. 57'!$D$56</definedName>
    <definedName name="ЗАТРЕМ">#REF!</definedName>
    <definedName name="ИСХДОЛГ" localSheetId="0">'ул Николо-Козинская д. 57'!$G$46</definedName>
    <definedName name="ИСХДОЛГ">#REF!</definedName>
    <definedName name="ИСХСАЛЬДО" localSheetId="0">'ул Николо-Козинская д. 57'!$D$46</definedName>
    <definedName name="ИСХСАЛЬДО">#REF!</definedName>
    <definedName name="ИСХСАЛЬДО3МЕС">#REF!</definedName>
    <definedName name="КАП" localSheetId="0">'ул Николо-Козинская д. 57'!$C$41</definedName>
    <definedName name="КАП">#REF!</definedName>
    <definedName name="КАПРЕМ">#REF!</definedName>
    <definedName name="КПЕРЕЧИСК" localSheetId="0">'ул Николо-Козинская д. 57'!$G$41</definedName>
    <definedName name="КПЕРЕЧИСК">#REF!</definedName>
    <definedName name="КПЕРЕЧИСТ" localSheetId="0">'ул Николо-Козинская д. 57'!$G$40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57'!$D$54</definedName>
    <definedName name="НАЧРЕМ">#REF!</definedName>
    <definedName name="НЕЖНАЧРЕМ" localSheetId="0">'ул Николо-Козинская д. 57'!$D$55</definedName>
    <definedName name="НЕЖНАЧРЕМ">#REF!</definedName>
    <definedName name="ОПАЛЧЕНОТ" localSheetId="0">'ул Николо-Козинская д. 57'!$E$40</definedName>
    <definedName name="ОПАЛЧЕНОТ">#REF!</definedName>
    <definedName name="ОПЛАЧЕНОК" localSheetId="0">'ул Николо-Козинская д. 57'!$E$41</definedName>
    <definedName name="ОПЛАЧЕНОК">#REF!</definedName>
    <definedName name="ОСВОЕНО">#REF!</definedName>
    <definedName name="ОСТ" localSheetId="0">'ул Николо-Козинская д. 57'!$A$46</definedName>
    <definedName name="ОСТ">#REF!</definedName>
    <definedName name="ПЛОЩАДЬ" localSheetId="0">'ул Николо-Козинская д. 57'!$B$5</definedName>
    <definedName name="ПЛОЩАДЬ">#REF!</definedName>
    <definedName name="ПЛОЩАДЬДОМА">#REF!</definedName>
    <definedName name="РАЗМЕРПЛАТЫ" localSheetId="0">'ул Николо-Козинская д. 57'!$C$11</definedName>
    <definedName name="РАЗМЕРПЛАТЫ">#REF!</definedName>
    <definedName name="СНРЕМ" localSheetId="0">'ул Николо-Козинская д. 57'!#REF!</definedName>
    <definedName name="СНРЕМ">#REF!</definedName>
    <definedName name="ТАРОТОП" localSheetId="0">'ул Николо-Козинская д. 57'!$C$16</definedName>
    <definedName name="ТАРОТОП">#REF!</definedName>
    <definedName name="ТАРХВС" localSheetId="0">'ул Николо-Козинская д. 57'!$C$17</definedName>
    <definedName name="ТАРХВС">#REF!</definedName>
    <definedName name="ТБО" localSheetId="0">'ул Николо-Козинская д. 57'!$C$13</definedName>
    <definedName name="ТБО">#REF!</definedName>
    <definedName name="ТБОНАЧ" localSheetId="0">'ул Николо-Козинская д. 57'!$D$13</definedName>
    <definedName name="ТБОНАЧ">#REF!</definedName>
    <definedName name="ТБОНЕД" localSheetId="0">'ул Николо-Козинская д. 57'!$F$13</definedName>
    <definedName name="ТБОНЕД">#REF!</definedName>
    <definedName name="ТБООПЛ" localSheetId="0">'ул Николо-Козинская д. 57'!$E$13</definedName>
    <definedName name="ТБООПЛ">#REF!</definedName>
    <definedName name="ТБОПОСТ" localSheetId="0">'ул Николо-Козинская д. 57'!$G$13</definedName>
    <definedName name="ТБОПОСТ">#REF!</definedName>
    <definedName name="ТЕК" localSheetId="0">'ул Николо-Козинская д. 57'!$C$40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<sst xmlns="http://schemas.openxmlformats.org/spreadsheetml/2006/main" count="73" uniqueCount="70">
  <si>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</si>
  <si>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</si>
  <si>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57</t>
  </si>
  <si>
    <t>Договор управления №:</t>
  </si>
  <si>
    <t xml:space="preserve">№ 18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</si>
  <si>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</si>
  <si>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</si>
  <si>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</si>
  <si>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</si>
  <si>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</si>
  <si>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</si>
  <si>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</si>
  <si>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</si>
  <si>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</si>
  <si>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</si>
  <si>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</si>
  <si>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</si>
  <si>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</si>
  <si>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</si>
  <si>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</si>
  <si>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</si>
  <si>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</si>
  <si>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Общедомовая электроэнергия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</si>
  <si>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</si>
  <si>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</si>
  <si>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</si>
  <si>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</si>
  <si>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</si>
  <si>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</si>
  <si>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</si>
  <si>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</si>
  <si>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</si>
  <si>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</si>
  <si>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</si>
  <si>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</si>
  <si>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</si>
  <si>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</si>
  <si>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</si>
  <si>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</si>
  <si>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Корректировка финансового отчета за 2016 служ. УК от 11.10.2017 №942</t>
  </si>
  <si>
    <t>Замена стояка ХВС</t>
  </si>
  <si>
    <t>Замена канализации</t>
  </si>
  <si>
    <t>Установка узла учета тепловой энергии</t>
  </si>
  <si>
    <t>Замена разводки ЦО</t>
  </si>
  <si>
    <t>Ремонт кровли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</si>
  <si>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</si>
  <si>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</si>
  <si>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</si>
  <si>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</si>
  <si>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</si>
  <si>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</si>
  <si>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</si>
  <si>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</si>
  <si>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оконных блоков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</si>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</sst>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/>
  <dimension ref="A1:CS712"/>
  <sheetViews>
    <sheetView tabSelected="1" topLeftCell="A48" workbookViewId="0">
      <selection activeCell="D69" sqref="D69:E6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4439.6099999999969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784735.31999999809</v>
      </c>
      <c r="E9" s="10" t="s">
        <v>8</v>
      </c>
      <c r="F9" s="11"/>
      <c r="G9" s="9">
        <v>302953.04999999987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476060.7400000015</v>
      </c>
      <c r="E13" s="24">
        <v>464931.1699999994</v>
      </c>
      <c r="F13" s="25">
        <f>ТБОНАЧ-ТБООПЛ</f>
        <v>11129.570000002102</v>
      </c>
      <c r="G13" s="26">
        <f>ТБООПЛ</f>
        <v>464931.1699999994</v>
      </c>
    </row>
    <row r="14" spans="1:7" ht="13.5" thickBot="1" x14ac:dyDescent="0.25">
      <c r="A14" s="27"/>
      <c r="B14" s="28" t="s">
        <v>17</v>
      </c>
      <c r="C14" s="29"/>
      <c r="D14" s="30">
        <f>D13</f>
        <v>476060.7400000015</v>
      </c>
      <c r="E14" s="30">
        <f>E13</f>
        <v>464931.1699999994</v>
      </c>
      <c r="F14" s="30">
        <f>F13</f>
        <v>11129.570000002102</v>
      </c>
      <c r="G14" s="30">
        <f>SUM(ТБОПОСТ)</f>
        <v>464931.1699999994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2152.04</v>
      </c>
      <c r="D16" s="24">
        <v>1424563.2800000005</v>
      </c>
      <c r="E16" s="24">
        <v>1482243.4400000011</v>
      </c>
      <c r="F16" s="25">
        <f t="shared" ref="F16:F25" si="0">D16-E16</f>
        <v>-57680.160000000615</v>
      </c>
      <c r="G16" s="26">
        <f t="shared" ref="G16:G25" si="1">E16</f>
        <v>1482243.4400000011</v>
      </c>
    </row>
    <row r="17" spans="1:7" x14ac:dyDescent="0.2">
      <c r="A17" s="34"/>
      <c r="B17" s="35" t="s">
        <v>20</v>
      </c>
      <c r="C17" s="23">
        <v>25.95</v>
      </c>
      <c r="D17" s="24">
        <v>374517.7999999997</v>
      </c>
      <c r="E17" s="24">
        <v>363695.06999999942</v>
      </c>
      <c r="F17" s="25">
        <f t="shared" si="0"/>
        <v>10822.730000000272</v>
      </c>
      <c r="G17" s="26">
        <f t="shared" si="1"/>
        <v>363695.06999999942</v>
      </c>
    </row>
    <row r="18" spans="1:7" x14ac:dyDescent="0.2">
      <c r="A18" s="34"/>
      <c r="B18" s="35" t="s">
        <v>21</v>
      </c>
      <c r="C18" s="23">
        <v>17.79</v>
      </c>
      <c r="D18" s="24">
        <v>257118.18999999945</v>
      </c>
      <c r="E18" s="24">
        <v>249532.49999999971</v>
      </c>
      <c r="F18" s="25">
        <f t="shared" si="0"/>
        <v>7585.6899999997404</v>
      </c>
      <c r="G18" s="26">
        <f t="shared" si="1"/>
        <v>249532.49999999971</v>
      </c>
    </row>
    <row r="19" spans="1:7" x14ac:dyDescent="0.2">
      <c r="A19" s="34"/>
      <c r="B19" s="35" t="s">
        <v>22</v>
      </c>
      <c r="C19" s="23">
        <v>0</v>
      </c>
      <c r="D19" s="24">
        <v>0</v>
      </c>
      <c r="E19" s="24">
        <v>0</v>
      </c>
      <c r="F19" s="25">
        <f t="shared" si="0"/>
        <v>0</v>
      </c>
      <c r="G19" s="26">
        <f t="shared" si="1"/>
        <v>0</v>
      </c>
    </row>
    <row r="20" spans="1:7" x14ac:dyDescent="0.2">
      <c r="A20" s="34"/>
      <c r="B20" s="35" t="s">
        <v>23</v>
      </c>
      <c r="C20" s="23">
        <v>4.2300000000000004</v>
      </c>
      <c r="D20" s="24">
        <v>271102.29999999987</v>
      </c>
      <c r="E20" s="24">
        <v>359096.52999999985</v>
      </c>
      <c r="F20" s="25">
        <f t="shared" si="0"/>
        <v>-87994.229999999981</v>
      </c>
      <c r="G20" s="26">
        <f t="shared" si="1"/>
        <v>359096.52999999985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2327301.5699999994</v>
      </c>
      <c r="E26" s="30">
        <f>SUM(E16:E25)</f>
        <v>2454567.54</v>
      </c>
      <c r="F26" s="30">
        <f>SUM(F16:F25)</f>
        <v>-127265.97000000058</v>
      </c>
      <c r="G26" s="30">
        <f>SUM(G16:G25)</f>
        <v>2454567.54</v>
      </c>
    </row>
    <row r="27" spans="1:7" x14ac:dyDescent="0.2">
      <c r="A27" s="31" t="s">
        <v>24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25</v>
      </c>
      <c r="C28" s="23">
        <v>4.5999999999999996</v>
      </c>
      <c r="D28" s="24">
        <v>180336.88999999987</v>
      </c>
      <c r="E28" s="24">
        <v>170215.16999999975</v>
      </c>
      <c r="F28" s="25">
        <f>D28-E28</f>
        <v>10121.720000000118</v>
      </c>
      <c r="G28" s="26">
        <f t="shared" ref="G28:G37" si="2">E28</f>
        <v>170215.16999999975</v>
      </c>
    </row>
    <row r="29" spans="1:7" x14ac:dyDescent="0.2">
      <c r="A29" s="34"/>
      <c r="B29" s="35" t="s">
        <v>26</v>
      </c>
      <c r="C29" s="23">
        <v>0</v>
      </c>
      <c r="D29" s="24">
        <v>40525.5</v>
      </c>
      <c r="E29" s="24">
        <v>41871.539999999994</v>
      </c>
      <c r="F29" s="25">
        <f>D29-E29</f>
        <v>-1346.0399999999936</v>
      </c>
      <c r="G29" s="26">
        <f t="shared" si="2"/>
        <v>41871.539999999994</v>
      </c>
    </row>
    <row r="30" spans="1:7" x14ac:dyDescent="0.2">
      <c r="A30" s="34"/>
      <c r="B30" s="35" t="s">
        <v>27</v>
      </c>
      <c r="C30" s="23">
        <v>0.36030000000000001</v>
      </c>
      <c r="D30" s="24">
        <v>4799.9999999999973</v>
      </c>
      <c r="E30" s="24">
        <v>2831.5799999999981</v>
      </c>
      <c r="F30" s="25">
        <f t="shared" ref="F30:F37" si="3">D30-E30</f>
        <v>1968.4199999999992</v>
      </c>
      <c r="G30" s="26">
        <f t="shared" si="2"/>
        <v>2831.5799999999981</v>
      </c>
    </row>
    <row r="31" spans="1:7" x14ac:dyDescent="0.2">
      <c r="A31" s="34"/>
      <c r="B31" s="35" t="s">
        <v>28</v>
      </c>
      <c r="C31" s="23">
        <v>7.14</v>
      </c>
      <c r="D31" s="24">
        <v>59396.65</v>
      </c>
      <c r="E31" s="24">
        <v>64120.229999999989</v>
      </c>
      <c r="F31" s="25">
        <f t="shared" si="3"/>
        <v>-4723.5799999999872</v>
      </c>
      <c r="G31" s="26">
        <f t="shared" si="2"/>
        <v>64120.229999999989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29</v>
      </c>
      <c r="C38" s="29"/>
      <c r="D38" s="30">
        <f>SUM(D28:D37)</f>
        <v>285059.03999999986</v>
      </c>
      <c r="E38" s="30">
        <f>SUM(E28:E37)</f>
        <v>279038.51999999973</v>
      </c>
      <c r="F38" s="30">
        <f>SUM(F28:F37)</f>
        <v>6020.520000000135</v>
      </c>
      <c r="G38" s="30">
        <f>SUM(G28:G37)</f>
        <v>279038.51999999973</v>
      </c>
    </row>
    <row r="39" spans="1:7" ht="12.75" customHeight="1" x14ac:dyDescent="0.2">
      <c r="A39" s="16" t="s">
        <v>30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31</v>
      </c>
      <c r="C40" s="23">
        <v>593.99</v>
      </c>
      <c r="D40" s="24">
        <v>302006.03000000073</v>
      </c>
      <c r="E40" s="24">
        <v>268584.30999999982</v>
      </c>
      <c r="F40" s="25">
        <f>ЗАТРАЧЕНОТ-ОПАЛЧЕНОТ</f>
        <v>33421.720000000903</v>
      </c>
      <c r="G40" s="45">
        <v>110067.72000000003</v>
      </c>
    </row>
    <row r="41" spans="1:7" x14ac:dyDescent="0.2">
      <c r="A41" s="21"/>
      <c r="B41" s="35" t="s">
        <v>32</v>
      </c>
      <c r="C41" s="23"/>
      <c r="D41" s="24"/>
      <c r="E41" s="24"/>
      <c r="F41" s="25">
        <f>ЗАТРАЧЕНОК-ОПЛАЧЕНОК</f>
        <v>0</v>
      </c>
      <c r="G41" s="45">
        <v>59479.72</v>
      </c>
    </row>
    <row r="42" spans="1:7" ht="13.5" thickBot="1" x14ac:dyDescent="0.25">
      <c r="A42" s="27"/>
      <c r="B42" s="46" t="s">
        <v>29</v>
      </c>
      <c r="C42" s="40"/>
      <c r="D42" s="30">
        <f>SUM(D40:D41)</f>
        <v>302006.03000000073</v>
      </c>
      <c r="E42" s="30">
        <f>E41+E40</f>
        <v>268584.30999999982</v>
      </c>
      <c r="F42" s="30">
        <f>F41+F40</f>
        <v>33421.720000000903</v>
      </c>
      <c r="G42" s="30">
        <f>КПЕРЕЧИСТ+КПЕРЕЧИСК</f>
        <v>169547.44000000003</v>
      </c>
    </row>
    <row r="43" spans="1:7" x14ac:dyDescent="0.2">
      <c r="A43" s="31" t="s">
        <v>33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3390427.3800000013</v>
      </c>
      <c r="E44" s="30">
        <f>E42+E38+E26+E14</f>
        <v>3467121.5399999991</v>
      </c>
      <c r="F44" s="30">
        <f>F42+F38+F26+F14</f>
        <v>-76694.159999997442</v>
      </c>
      <c r="G44" s="30">
        <f>G42+G38+G26+G14</f>
        <v>3368084.6699999995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34</v>
      </c>
      <c r="B46" s="7"/>
      <c r="C46" s="8"/>
      <c r="D46" s="51">
        <v>708041.16000000027</v>
      </c>
      <c r="E46" s="10" t="s">
        <v>8</v>
      </c>
      <c r="F46" s="11"/>
      <c r="G46" s="9">
        <v>294330.61</v>
      </c>
    </row>
    <row r="50" spans="1:7" ht="15" x14ac:dyDescent="0.25">
      <c r="A50" s="5" t="s">
        <v>35</v>
      </c>
      <c r="B50" s="5"/>
      <c r="C50" s="5"/>
      <c r="D50" s="6"/>
      <c r="E50" s="52"/>
      <c r="F50" s="52"/>
    </row>
    <row r="52" spans="1:7" x14ac:dyDescent="0.2">
      <c r="A52" s="3" t="s">
        <v>36</v>
      </c>
      <c r="C52" s="53"/>
      <c r="D52" s="53"/>
      <c r="E52" s="53"/>
    </row>
    <row r="54" spans="1:7" x14ac:dyDescent="0.2">
      <c r="A54" s="54" t="s">
        <v>37</v>
      </c>
      <c r="B54" s="55"/>
      <c r="D54" s="56">
        <v>268584.31000000006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38</v>
      </c>
      <c r="B56" s="58"/>
      <c r="D56" s="59">
        <v>110067.72000000003</v>
      </c>
      <c r="E56" s="59"/>
    </row>
    <row r="57" spans="1:7" x14ac:dyDescent="0.2">
      <c r="A57" s="60" t="s">
        <v>39</v>
      </c>
      <c r="B57" s="60"/>
      <c r="C57" s="60"/>
      <c r="D57" s="60"/>
      <c r="E57" s="60"/>
      <c r="F57" s="60">
        <v>-158924.06</v>
      </c>
      <c r="G57" s="60"/>
    </row>
    <row r="58" spans="1:7" s="62" customFormat="1" x14ac:dyDescent="0.2">
      <c r="A58" s="61" t="s">
        <v>40</v>
      </c>
      <c r="B58" s="61"/>
      <c r="C58" s="61"/>
      <c r="D58" s="61"/>
      <c r="E58" s="61"/>
      <c r="F58" s="61">
        <v>5122.62</v>
      </c>
      <c r="G58" s="61"/>
    </row>
    <row r="59" spans="1:7" s="62" customFormat="1" x14ac:dyDescent="0.2">
      <c r="A59" s="61" t="s">
        <v>41</v>
      </c>
      <c r="B59" s="61"/>
      <c r="C59" s="61"/>
      <c r="D59" s="61"/>
      <c r="E59" s="61"/>
      <c r="F59" s="61">
        <v>8259.880000000001</v>
      </c>
      <c r="G59" s="61"/>
    </row>
    <row r="60" spans="1:7" s="62" customFormat="1" x14ac:dyDescent="0.2">
      <c r="A60" s="61" t="s">
        <v>42</v>
      </c>
      <c r="B60" s="61"/>
      <c r="C60" s="61"/>
      <c r="D60" s="61"/>
      <c r="E60" s="61"/>
      <c r="F60" s="61">
        <v>187121.93</v>
      </c>
      <c r="G60" s="61"/>
    </row>
    <row r="61" spans="1:7" s="62" customFormat="1" x14ac:dyDescent="0.2">
      <c r="A61" s="61" t="s">
        <v>43</v>
      </c>
      <c r="B61" s="61"/>
      <c r="C61" s="61"/>
      <c r="D61" s="61"/>
      <c r="E61" s="61"/>
      <c r="F61" s="61">
        <v>34163.19</v>
      </c>
      <c r="G61" s="61"/>
    </row>
    <row r="62" spans="1:7" s="62" customFormat="1" x14ac:dyDescent="0.2">
      <c r="A62" s="61" t="s">
        <v>44</v>
      </c>
      <c r="B62" s="61"/>
      <c r="C62" s="61"/>
      <c r="D62" s="61"/>
      <c r="E62" s="61"/>
      <c r="F62" s="61">
        <v>34324.160000000003</v>
      </c>
      <c r="G62" s="61"/>
    </row>
    <row r="63" spans="1:7" s="62" customFormat="1" x14ac:dyDescent="0.2"/>
    <row r="64" spans="1:7" s="62" customFormat="1" x14ac:dyDescent="0.2">
      <c r="A64" s="63" t="s">
        <v>45</v>
      </c>
    </row>
    <row r="65" spans="1:97" s="62" customFormat="1" x14ac:dyDescent="0.2"/>
    <row r="66" spans="1:97" s="62" customFormat="1" x14ac:dyDescent="0.2">
      <c r="A66" s="64" t="s">
        <v>46</v>
      </c>
      <c r="B66" s="64"/>
      <c r="D66" s="65">
        <v>59482.419999999984</v>
      </c>
      <c r="E66" s="66"/>
    </row>
    <row r="67" spans="1:97" s="62" customFormat="1" x14ac:dyDescent="0.2">
      <c r="A67" s="64" t="s">
        <v>47</v>
      </c>
      <c r="B67" s="64"/>
      <c r="D67" s="67">
        <v>0</v>
      </c>
      <c r="E67" s="68"/>
    </row>
    <row r="68" spans="1:97" s="62" customFormat="1" x14ac:dyDescent="0.2">
      <c r="A68" s="64" t="s">
        <v>48</v>
      </c>
      <c r="B68" s="64"/>
      <c r="D68" s="67">
        <v>4800</v>
      </c>
      <c r="E68" s="68"/>
    </row>
    <row r="69" spans="1:97" s="62" customFormat="1" x14ac:dyDescent="0.2">
      <c r="A69" s="64" t="s">
        <v>49</v>
      </c>
      <c r="B69" s="64"/>
      <c r="D69" s="67">
        <v>360355.66</v>
      </c>
      <c r="E69" s="68"/>
    </row>
    <row r="70" spans="1:97" s="62" customFormat="1" x14ac:dyDescent="0.2">
      <c r="A70" s="64" t="s">
        <v>50</v>
      </c>
      <c r="B70" s="64"/>
      <c r="D70" s="69">
        <v>59479.72</v>
      </c>
      <c r="E70" s="70"/>
    </row>
    <row r="71" spans="1:97" s="62" customFormat="1" x14ac:dyDescent="0.2">
      <c r="A71" s="71" t="s">
        <v>51</v>
      </c>
      <c r="B71" s="71"/>
      <c r="C71" s="71"/>
      <c r="D71" s="71"/>
      <c r="E71" s="71"/>
      <c r="F71" s="71" t="s">
        <v>52</v>
      </c>
      <c r="G71" s="72"/>
    </row>
    <row r="72" spans="1:97" s="62" customFormat="1" x14ac:dyDescent="0.2">
      <c r="A72" s="61" t="s">
        <v>53</v>
      </c>
      <c r="B72" s="61"/>
      <c r="C72" s="61"/>
      <c r="D72" s="61"/>
      <c r="E72" s="61"/>
      <c r="F72" s="61">
        <v>59479.72</v>
      </c>
      <c r="G72" s="73"/>
    </row>
    <row r="73" spans="1:97" s="62" customFormat="1" x14ac:dyDescent="0.2">
      <c r="A73" s="74" t="s">
        <v>54</v>
      </c>
      <c r="B73" s="74"/>
      <c r="D73" s="75">
        <v>4802.7</v>
      </c>
      <c r="E73" s="76"/>
    </row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>
      <c r="A78" s="77" t="s">
        <v>55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7" t="s">
        <v>56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7" t="s">
        <v>57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7" t="s">
        <v>58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7" t="s">
        <v>59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7" t="s">
        <v>60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7" t="s">
        <v>61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7" t="s">
        <v>62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7" t="s">
        <v>63</v>
      </c>
      <c r="B88" s="77"/>
      <c r="C88" s="77"/>
      <c r="D88" s="77"/>
      <c r="E88" s="77"/>
      <c r="F88" s="77"/>
      <c r="G88" s="77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8"/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7" t="s">
        <v>64</v>
      </c>
      <c r="B90" s="77"/>
      <c r="C90" s="77"/>
      <c r="D90" s="77"/>
      <c r="E90" s="77"/>
      <c r="F90" s="77"/>
      <c r="G90" s="77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7" t="s">
        <v>65</v>
      </c>
      <c r="B91" s="77"/>
      <c r="C91" s="77"/>
      <c r="D91" s="77"/>
      <c r="E91" s="77"/>
      <c r="F91" s="77"/>
      <c r="G91" s="77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9" t="s">
        <v>66</v>
      </c>
      <c r="B94" s="79"/>
      <c r="C94" s="79"/>
      <c r="D94" s="79"/>
      <c r="E94" s="79"/>
      <c r="F94" s="80" t="s">
        <v>67</v>
      </c>
      <c r="G94" s="80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9"/>
      <c r="B95" s="79"/>
      <c r="C95" s="79"/>
      <c r="D95" s="79"/>
      <c r="E95" s="79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9"/>
      <c r="B96" s="79"/>
      <c r="C96" s="79"/>
      <c r="D96" s="79"/>
      <c r="E96" s="79"/>
      <c r="F96" s="80"/>
      <c r="G96" s="80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9" t="s">
        <v>68</v>
      </c>
      <c r="B97" s="79"/>
      <c r="C97" s="79"/>
      <c r="D97" s="79"/>
      <c r="E97" s="79"/>
      <c r="F97" s="80" t="s">
        <v>69</v>
      </c>
      <c r="G97" s="80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0">
    <mergeCell ref="A88:G88"/>
    <mergeCell ref="A90:G90"/>
    <mergeCell ref="A91:G91"/>
    <mergeCell ref="F94:G94"/>
    <mergeCell ref="F96:G96"/>
    <mergeCell ref="F97:G97"/>
    <mergeCell ref="A80:G80"/>
    <mergeCell ref="A82:G82"/>
    <mergeCell ref="A83:G83"/>
    <mergeCell ref="A84:G84"/>
    <mergeCell ref="A86:G86"/>
    <mergeCell ref="A87:G87"/>
    <mergeCell ref="A72:E72"/>
    <mergeCell ref="F72:G72"/>
    <mergeCell ref="A73:B73"/>
    <mergeCell ref="D73:E73"/>
    <mergeCell ref="A78:G78"/>
    <mergeCell ref="A79:G79"/>
    <mergeCell ref="A69:B69"/>
    <mergeCell ref="D69:E69"/>
    <mergeCell ref="A70:B70"/>
    <mergeCell ref="D70:E70"/>
    <mergeCell ref="A71:E71"/>
    <mergeCell ref="F71:G71"/>
    <mergeCell ref="A66:B66"/>
    <mergeCell ref="D66:E66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Николо-Козинская д. 57</vt:lpstr>
      <vt:lpstr>'ул Николо-Козинская д. 57'!АДРЕС</vt:lpstr>
      <vt:lpstr>'ул Николо-Козинская д. 57'!ВХДОЛГ</vt:lpstr>
      <vt:lpstr>'ул Николо-Козинская д. 57'!ВХСАЛЬДО</vt:lpstr>
      <vt:lpstr>'ул Николо-Козинская д. 57'!ДОГОВОР</vt:lpstr>
      <vt:lpstr>'ул Николо-Козинская д. 57'!ДОЛГ</vt:lpstr>
      <vt:lpstr>'ул Николо-Козинская д. 57'!ЗАТРАЧЕНОК</vt:lpstr>
      <vt:lpstr>'ул Николо-Козинская д. 57'!ЗАТРАЧЕНОТ</vt:lpstr>
      <vt:lpstr>'ул Николо-Козинская д. 57'!ЗАТРЕМ</vt:lpstr>
      <vt:lpstr>'ул Николо-Козинская д. 57'!ИСХДОЛГ</vt:lpstr>
      <vt:lpstr>'ул Николо-Козинская д. 57'!ИСХСАЛЬДО</vt:lpstr>
      <vt:lpstr>'ул Николо-Козинская д. 57'!КАП</vt:lpstr>
      <vt:lpstr>'ул Николо-Козинская д. 57'!КПЕРЕЧИСК</vt:lpstr>
      <vt:lpstr>'ул Николо-Козинская д. 57'!КПЕРЕЧИСТ</vt:lpstr>
      <vt:lpstr>'ул Николо-Козинская д. 57'!НАЧРЕМ</vt:lpstr>
      <vt:lpstr>'ул Николо-Козинская д. 57'!НЕЖНАЧРЕМ</vt:lpstr>
      <vt:lpstr>'ул Николо-Козинская д. 57'!ОПАЛЧЕНОТ</vt:lpstr>
      <vt:lpstr>'ул Николо-Козинская д. 57'!ОПЛАЧЕНОК</vt:lpstr>
      <vt:lpstr>'ул Николо-Козинская д. 57'!ОСТ</vt:lpstr>
      <vt:lpstr>'ул Николо-Козинская д. 57'!ПЛОЩАДЬ</vt:lpstr>
      <vt:lpstr>'ул Николо-Козинская д. 57'!РАЗМЕРПЛАТЫ</vt:lpstr>
      <vt:lpstr>'ул Николо-Козинская д. 57'!ТАРОТОП</vt:lpstr>
      <vt:lpstr>'ул Николо-Козинская д. 57'!ТАРХВС</vt:lpstr>
      <vt:lpstr>'ул Николо-Козинская д. 57'!ТБО</vt:lpstr>
      <vt:lpstr>'ул Николо-Козинская д. 57'!ТБОНАЧ</vt:lpstr>
      <vt:lpstr>'ул Николо-Козинская д. 57'!ТБОНЕД</vt:lpstr>
      <vt:lpstr>'ул Николо-Козинская д. 57'!ТБООПЛ</vt:lpstr>
      <vt:lpstr>'ул Николо-Козинская д. 57'!ТБОПОСТ</vt:lpstr>
      <vt:lpstr>'ул Николо-Козинская д. 57'!ТЕК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2018-03-30T13:22:11Z</dcterms:created>
  <dcterms:modified xsi:type="dcterms:W3CDTF">2018-03-30T13:22:11Z</dcterms:modified>
</cp:coreProperties>
</file>